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845" activeTab="2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<sst xmlns="http://schemas.openxmlformats.org/spreadsheetml/2006/main" count="277" uniqueCount="138">
  <si>
    <t>Název</t>
  </si>
  <si>
    <t>Hodnota</t>
  </si>
  <si>
    <t>Nadpis rekapitulace</t>
  </si>
  <si>
    <t>Seznam prací a dodávek vzduchotechnických zařízení</t>
  </si>
  <si>
    <t>Akce</t>
  </si>
  <si>
    <t xml:space="preserve">VZT Letní Lázně Karlova Studánka - Větrání vířivky
</t>
  </si>
  <si>
    <t>Projekt</t>
  </si>
  <si>
    <t>Vzduchotechnika</t>
  </si>
  <si>
    <t>Investor</t>
  </si>
  <si>
    <t>Lázně Karlova Studánka</t>
  </si>
  <si>
    <t>Z. č.</t>
  </si>
  <si>
    <t>242/17V</t>
  </si>
  <si>
    <t>A. č.</t>
  </si>
  <si>
    <t/>
  </si>
  <si>
    <t>Smlouva</t>
  </si>
  <si>
    <t>Vypracoval</t>
  </si>
  <si>
    <t>Miroslav Hoško</t>
  </si>
  <si>
    <t>Kontroloval</t>
  </si>
  <si>
    <t>Pavel Kamenský</t>
  </si>
  <si>
    <t>Datum</t>
  </si>
  <si>
    <t>29.01.2018</t>
  </si>
  <si>
    <t>Zpracovatel</t>
  </si>
  <si>
    <t>KAMENSKÝ - stavby a konstrukce s.r.o.</t>
  </si>
  <si>
    <t>CÚ</t>
  </si>
  <si>
    <t>Poznámka</t>
  </si>
  <si>
    <t>Uvedené ceny jsou v Kč a nezahrnují DPH, pokud to není uvedeno.</t>
  </si>
  <si>
    <t>Doprava %</t>
  </si>
  <si>
    <t>0,00</t>
  </si>
  <si>
    <t>Cna přesunu 1 kg</t>
  </si>
  <si>
    <t>PPV %</t>
  </si>
  <si>
    <t>Zednické výpomoci %</t>
  </si>
  <si>
    <t>Komplexní zkoušky %</t>
  </si>
  <si>
    <t>GZS %</t>
  </si>
  <si>
    <t>Provozní vlivy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</si>
  <si>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</si>
  <si>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</si>
  <si>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</si>
  <si>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</si>
  <si>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</si>
  <si>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</t>
  </si>
  <si>
    <t>Roční nárůst cen 2</t>
  </si>
  <si>
    <t>1. sazba DPH %
- i pro přirážky rekapitulace</t>
  </si>
  <si>
    <t>21</t>
  </si>
  <si>
    <t>2. sazba DPH %</t>
  </si>
  <si>
    <t>10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</si>
  <si>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</si>
  <si>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</si>
  <si>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</si>
  <si>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</si>
  <si>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</si>
  <si>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</si>
  <si>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</si>
  <si>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</si>
  <si>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</si>
  <si>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Zařízení 1 - Větrání vířivky</t>
  </si>
  <si>
    <t>Vzduchotechnická jednotka W-TYPE S30 CE/R/L - V=1200m3/h, ext.tl.ztráta 300Pa, účinnost rekuperace 94%, volná komora pro přímý výparník, vodní ohřev - 10kW, hmotnost 394kg</t>
  </si>
  <si>
    <t>ks</t>
  </si>
  <si>
    <t>MaR - servopohony, čidla, tlakové snímače, směšovací uzel, kabeláž, zprovoznění</t>
  </si>
  <si>
    <t>kpl</t>
  </si>
  <si>
    <t>MaR fa ČÍŽ vč. vizualizace - regulátor PXC22-E.D., rozvaděč+výstroj, výroba rozvaděče, prog.vybavení, vizualizace, výkresová dokumentace, doprava + uvedení do provozu</t>
  </si>
  <si>
    <t>Potrubí odvod vzduchu z prostor vířivky - nerez</t>
  </si>
  <si>
    <t>KRUHOVÉ POTRUBÍ SKUPINY I.
NEREZ</t>
  </si>
  <si>
    <t xml:space="preserve"> do průměru125 rovné</t>
  </si>
  <si>
    <t>bm</t>
  </si>
  <si>
    <t xml:space="preserve"> do průměru250 rovné</t>
  </si>
  <si>
    <t>Oblouk segmentový 90° d=250</t>
  </si>
  <si>
    <t>Výustka na kruhové potrubí ASK 425x85 (RAL EPOXI)</t>
  </si>
  <si>
    <t>Výustka na kruhové potrubí ASK 325x85 standart</t>
  </si>
  <si>
    <t>Regulační klapka d=125 nerez provedení</t>
  </si>
  <si>
    <t>Potrubí přívod vzduchu do prostor vířivky- pozink</t>
  </si>
  <si>
    <t>KRUHOVÉ POTRUBÍ SKUPINY I.
POZINK</t>
  </si>
  <si>
    <t>Přívodní tkaninová vyústka SG 450/4500 vč. montážního materiálu</t>
  </si>
  <si>
    <t>OS 90° d=250</t>
  </si>
  <si>
    <t>Potrubí odvod vzduchu do venkovních prostor - pozink</t>
  </si>
  <si>
    <t>KRUHOVÉ POTRUBÍ SKUPINY I.
MATERIÁL POZINKOVANÝ PLECH</t>
  </si>
  <si>
    <t xml:space="preserve"> do průměru250 10% tvarovek</t>
  </si>
  <si>
    <t>TLUMIČ HLUKU
ELEKTRODESIGN</t>
  </si>
  <si>
    <t>MAA 250/900 ED  tlumič hluku</t>
  </si>
  <si>
    <t>Potrubí přívod vzduchu z venkovních prostor - pozink</t>
  </si>
  <si>
    <t>Montáž VZT zařízení vč. potrubí</t>
  </si>
  <si>
    <t>Zařízení 1 - Větrání vířivky celkem</t>
  </si>
  <si>
    <t>Zařízení 2 - Připojení vodního ohřívače vzt jednotky</t>
  </si>
  <si>
    <t>Montáž izolačních skruží na potrubí přímé DN 22, lepící páska, sponky</t>
  </si>
  <si>
    <t>Montáž armatur zívitových, se 2závity, G 3/4 vč. kulového kohoutu, přechodů Cu</t>
  </si>
  <si>
    <t>Přípojky pro VZT flexi nerez hadice vč. přechodů</t>
  </si>
  <si>
    <t>Montáž, vyvedení vývodů pro ovzd.ventily na potrubí DN 22 vč. přechodů</t>
  </si>
  <si>
    <t>Napojení na stávající rozvod FE 2" potrubím Cu22 vč. fitinek a gebo spojky</t>
  </si>
  <si>
    <t>Montáž armatur závitových s 1 závitem G1/2 vč. odvzušnovacího kalíšku</t>
  </si>
  <si>
    <t>Potrubí měďené Supersan 22x1mm s fitynkami vč. uchycení</t>
  </si>
  <si>
    <t>Zařízení 2 - Připojení vodního ohřívače vzt jednotky - celkem</t>
  </si>
  <si>
    <t>Ostatní</t>
  </si>
  <si>
    <t>Doprava</t>
  </si>
  <si>
    <t>Lešení a pomocné konstrukce</t>
  </si>
  <si>
    <t>Spojovací a montážní materiál</t>
  </si>
  <si>
    <t>Komplexní zkoušky a zaregulování</t>
  </si>
  <si>
    <t>hod</t>
  </si>
  <si>
    <t>Tepelná izolace Armacell síla 19mm</t>
  </si>
  <si>
    <t>Projekt vzduchotechniky - větrání prostor vířivky, sprchy, strojovny</t>
  </si>
  <si>
    <t>Ostatní - celkem</t>
  </si>
  <si>
    <t>V ceně není zahrnuta kondenzační jednotka vč. přímého výparníku, v jednotce je pouze volná komora.</t>
  </si>
  <si>
    <t>V ceně není zahrnut přívod elektro pro VZT jednotku.</t>
  </si>
  <si>
    <t>V ceně nejsou zahrnuty stavební práce.</t>
  </si>
  <si>
    <t>Poznámka - celkem</t>
  </si>
  <si>
    <t>Hodnota A</t>
  </si>
  <si>
    <t>Hodnota B</t>
  </si>
  <si>
    <t>Hodnota C</t>
  </si>
  <si>
    <t>Základní náklady</t>
  </si>
  <si>
    <t>Zařízení: Dodávka, Montáž</t>
  </si>
  <si>
    <t>Nátěry</t>
  </si>
  <si>
    <t>Vzduchotechnická zařízení celkem</t>
  </si>
  <si>
    <t>Doprava 0,00% z dodávky zařízení</t>
  </si>
  <si>
    <t>Přesun 0,00/kg: Cena, Hmotnost</t>
  </si>
  <si>
    <t>PPV 0,00% z montáže a nátěrů zařízení</t>
  </si>
  <si>
    <t>Zednické výpomoci 0,00%
z montáže a nátěrů zařízení</t>
  </si>
  <si>
    <t>Dodávka celkem, Montážní náklady</t>
  </si>
  <si>
    <t>Hodinové zůčtovací sazby</t>
  </si>
  <si>
    <t>Lešení</t>
  </si>
  <si>
    <t>Izolace tepelné</t>
  </si>
  <si>
    <t>Izolace protipožární</t>
  </si>
  <si>
    <t>Izolace protihlukové</t>
  </si>
  <si>
    <t>Základní náklady celkem</t>
  </si>
  <si>
    <t>Vedlejší náklady</t>
  </si>
  <si>
    <t>GZS 0,00% z montážních nákladů,
lešení a izolací</t>
  </si>
  <si>
    <t>Provozní vlivy 0,00% z montážních nákladů</t>
  </si>
  <si>
    <t>Vedlejší náklady celkem</t>
  </si>
  <si>
    <t>Provozní náklady
- Komplexní zkoušky 0,00% z montáže zařízení</t>
  </si>
  <si>
    <t>Kompletační činnost</t>
  </si>
  <si>
    <t>Náklady celkem</t>
  </si>
  <si>
    <t>Základ a hodnota DPH 21%</t>
  </si>
  <si>
    <t>Základ a hodnota DPH 10%</t>
  </si>
  <si>
    <t>Náklady celkem s DPH</t>
  </si>
  <si>
    <t>Roční nárůst cen 0,00%</t>
  </si>
  <si>
    <t>Součty odstavců</t>
  </si>
  <si>
    <t>Hmotnost
[kg]</t>
  </si>
  <si>
    <t>Seznam výrobců</t>
  </si>
  <si>
    <t>=PRODUCERS()</t>
  </si>
  <si>
    <t>ELEKTRODESIGN Ventilátory Cz</t>
  </si>
  <si>
    <t>Potrubí kruhové - obecné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</si>
</sst>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"/>
      <family val="0"/>
    </font>
    <font>
      <b/>
      <sz val="10"/>
      <color indexed="8"/>
      <name val="T"/>
      <family val="0"/>
    </font>
    <font>
      <b/>
      <sz val="9"/>
      <color indexed="8"/>
      <name val="T"/>
      <family val="0"/>
    </font>
    <font>
      <b/>
      <sz val="8"/>
      <color indexed="8"/>
      <name val="T"/>
      <family val="0"/>
    </font>
    <font>
      <i/>
      <sz val="9"/>
      <color indexed="8"/>
      <name val="T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"/>
      <family val="0"/>
    </font>
    <font>
      <b/>
      <sz val="10"/>
      <color rgb="FF000000"/>
      <name val="T"/>
      <family val="0"/>
    </font>
    <font>
      <b/>
      <sz val="9"/>
      <color rgb="FF000000"/>
      <name val="T"/>
      <family val="0"/>
    </font>
    <font>
      <b/>
      <sz val="8"/>
      <color rgb="FF000000"/>
      <name val="T"/>
      <family val="0"/>
    </font>
    <font>
      <i/>
      <sz val="9"/>
      <color rgb="FF000000"/>
      <name val="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9" fontId="43" fillId="38" borderId="10" xfId="0" applyNumberFormat="1" applyFont="1" applyFill="1" applyBorder="1" applyAlignment="1">
      <alignment horizontal="left" wrapText="1"/>
    </xf>
    <xf numFmtId="4" fontId="43" fillId="38" borderId="10" xfId="0" applyNumberFormat="1" applyFont="1" applyFill="1" applyBorder="1" applyAlignment="1">
      <alignment horizontal="right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39" fillId="36" borderId="10" xfId="0" applyNumberFormat="1" applyFont="1" applyFill="1" applyBorder="1" applyAlignment="1">
      <alignment horizontal="left" wrapText="1"/>
    </xf>
    <xf numFmtId="49" fontId="41" fillId="35" borderId="10" xfId="0" applyNumberFormat="1" applyFont="1" applyFill="1" applyBorder="1" applyAlignment="1">
      <alignment horizontal="center"/>
    </xf>
    <xf numFmtId="49" fontId="41" fillId="35" borderId="10" xfId="0" applyNumberFormat="1" applyFont="1" applyFill="1" applyBorder="1" applyAlignment="1">
      <alignment horizontal="center" wrapText="1"/>
    </xf>
    <xf numFmtId="4" fontId="39" fillId="36" borderId="10" xfId="0" applyNumberFormat="1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1" bestFit="1" customWidth="1"/>
    <col min="2" max="2" width="13.7109375" style="11" bestFit="1" customWidth="1"/>
    <col min="3" max="4" width="8.28125" style="11" bestFit="1" customWidth="1"/>
    <col min="7" max="7" width="0" style="10" hidden="1" customWidth="1"/>
  </cols>
  <sheetData>
    <row r="1" spans="1:5" ht="15">
      <c r="A1" s="2" t="s">
        <v>0</v>
      </c>
      <c r="B1" s="12" t="s">
        <v>103</v>
      </c>
      <c r="C1" s="12" t="s">
        <v>104</v>
      </c>
      <c r="D1" s="12" t="s">
        <v>105</v>
      </c>
      <c r="E1" s="3"/>
    </row>
    <row r="2" spans="1:5" ht="15">
      <c r="A2" s="6" t="s">
        <v>106</v>
      </c>
      <c r="B2" s="18"/>
      <c r="C2" s="18"/>
      <c r="D2" s="18"/>
      <c r="E2" s="3"/>
    </row>
    <row r="3" spans="1:5" ht="15">
      <c r="A3" s="7" t="s">
        <v>107</v>
      </c>
      <c r="B3" s="14">
        <f>(Rozpočet!F31+Rozpočet!F40+Rozpočet!F48+Rozpočet!F53)</f>
        <v>0</v>
      </c>
      <c r="C3" s="14">
        <f>(Rozpočet!H31+Rozpočet!H40+Rozpočet!H48+Rozpočet!H53)</f>
        <v>0</v>
      </c>
      <c r="D3" s="14"/>
      <c r="E3" s="3"/>
    </row>
    <row r="4" spans="1:5" ht="15">
      <c r="A4" s="7" t="s">
        <v>108</v>
      </c>
      <c r="B4" s="14"/>
      <c r="C4" s="14">
        <f>0+0</f>
        <v>0</v>
      </c>
      <c r="D4" s="14"/>
      <c r="E4" s="3"/>
    </row>
    <row r="5" spans="1:5" ht="15">
      <c r="A5" s="8" t="s">
        <v>109</v>
      </c>
      <c r="B5" s="19">
        <f>B3</f>
        <v>0</v>
      </c>
      <c r="C5" s="19">
        <f>C3+C4</f>
        <v>0</v>
      </c>
      <c r="D5" s="19"/>
      <c r="E5" s="3"/>
    </row>
    <row r="6" spans="1:5" ht="15">
      <c r="A6" s="7" t="s">
        <v>110</v>
      </c>
      <c r="B6" s="14">
        <f>B3*Parametry!B16/100</f>
        <v>0</v>
      </c>
      <c r="C6" s="14"/>
      <c r="D6" s="14"/>
      <c r="E6" s="3"/>
    </row>
    <row r="7" spans="1:5" ht="15">
      <c r="A7" s="7" t="s">
        <v>111</v>
      </c>
      <c r="B7" s="14"/>
      <c r="C7" s="14">
        <f>(Rozpočet!#REF!+Rozpočet!#REF!+Rozpočet!#REF!+Rozpočet!#REF!)*Parametry!B17</f>
        <v>0</v>
      </c>
      <c r="D7" s="14">
        <f>(Rozpočet!#REF!+Rozpočet!#REF!+Rozpočet!#REF!+Rozpočet!#REF!)</f>
        <v>0</v>
      </c>
      <c r="E7" s="3"/>
    </row>
    <row r="8" spans="1:5" ht="15">
      <c r="A8" s="7" t="s">
        <v>112</v>
      </c>
      <c r="B8" s="14"/>
      <c r="C8" s="14">
        <f>C5*Parametry!B18/100</f>
        <v>0</v>
      </c>
      <c r="D8" s="14"/>
      <c r="E8" s="3"/>
    </row>
    <row r="9" spans="1:5" ht="23.25">
      <c r="A9" s="20" t="s">
        <v>113</v>
      </c>
      <c r="B9" s="14"/>
      <c r="C9" s="14">
        <f>C5*Parametry!B19/100</f>
        <v>0</v>
      </c>
      <c r="D9" s="14"/>
      <c r="E9" s="3"/>
    </row>
    <row r="10" spans="1:5" ht="15">
      <c r="A10" s="8" t="s">
        <v>114</v>
      </c>
      <c r="B10" s="19">
        <f>B5+B6</f>
        <v>0</v>
      </c>
      <c r="C10" s="19">
        <f>C5+C7+C8+C9</f>
        <v>0</v>
      </c>
      <c r="D10" s="19"/>
      <c r="E10" s="3"/>
    </row>
    <row r="11" spans="1:5" ht="15">
      <c r="A11" s="7" t="s">
        <v>115</v>
      </c>
      <c r="B11" s="14"/>
      <c r="C11" s="14">
        <f>0+0</f>
        <v>0</v>
      </c>
      <c r="D11" s="14"/>
      <c r="E11" s="3"/>
    </row>
    <row r="12" spans="1:5" ht="15">
      <c r="A12" s="8" t="s">
        <v>51</v>
      </c>
      <c r="B12" s="19"/>
      <c r="C12" s="19">
        <f>C10+C11</f>
        <v>0</v>
      </c>
      <c r="D12" s="19"/>
      <c r="E12" s="3"/>
    </row>
    <row r="13" spans="1:5" ht="15">
      <c r="A13" s="7" t="s">
        <v>116</v>
      </c>
      <c r="B13" s="14"/>
      <c r="C13" s="14">
        <f>0+0</f>
        <v>0</v>
      </c>
      <c r="D13" s="14"/>
      <c r="E13" s="3"/>
    </row>
    <row r="14" spans="1:5" ht="15">
      <c r="A14" s="7" t="s">
        <v>117</v>
      </c>
      <c r="B14" s="14"/>
      <c r="C14" s="14">
        <f>0+0</f>
        <v>0</v>
      </c>
      <c r="D14" s="14"/>
      <c r="E14" s="3"/>
    </row>
    <row r="15" spans="1:5" ht="15">
      <c r="A15" s="7" t="s">
        <v>118</v>
      </c>
      <c r="B15" s="14"/>
      <c r="C15" s="14">
        <f>0+0</f>
        <v>0</v>
      </c>
      <c r="D15" s="14"/>
      <c r="E15" s="3"/>
    </row>
    <row r="16" spans="1:5" ht="15">
      <c r="A16" s="7" t="s">
        <v>119</v>
      </c>
      <c r="B16" s="14"/>
      <c r="C16" s="14">
        <f>0+0</f>
        <v>0</v>
      </c>
      <c r="D16" s="14"/>
      <c r="E16" s="3"/>
    </row>
    <row r="17" spans="1:5" ht="15">
      <c r="A17" s="6" t="s">
        <v>120</v>
      </c>
      <c r="B17" s="18">
        <f>B10</f>
        <v>0</v>
      </c>
      <c r="C17" s="18">
        <f>C12+C13+C14+C15+C16</f>
        <v>0</v>
      </c>
      <c r="D17" s="18"/>
      <c r="E17" s="3"/>
    </row>
    <row r="18" spans="1:5" ht="15">
      <c r="A18" s="7" t="s">
        <v>13</v>
      </c>
      <c r="B18" s="14"/>
      <c r="C18" s="14"/>
      <c r="D18" s="14"/>
      <c r="E18" s="3"/>
    </row>
    <row r="19" spans="1:5" ht="15">
      <c r="A19" s="6" t="s">
        <v>121</v>
      </c>
      <c r="B19" s="18"/>
      <c r="C19" s="18"/>
      <c r="D19" s="18"/>
      <c r="E19" s="3"/>
    </row>
    <row r="20" spans="1:5" ht="23.25">
      <c r="A20" s="20" t="s">
        <v>122</v>
      </c>
      <c r="B20" s="14"/>
      <c r="C20" s="14">
        <f>C10*Parametry!B21/100</f>
        <v>0</v>
      </c>
      <c r="D20" s="14"/>
      <c r="E20" s="3"/>
    </row>
    <row r="21" spans="1:5" ht="15">
      <c r="A21" s="7" t="s">
        <v>123</v>
      </c>
      <c r="B21" s="14"/>
      <c r="C21" s="14">
        <f>C10*Parametry!B22/100</f>
        <v>0</v>
      </c>
      <c r="D21" s="14"/>
      <c r="E21" s="3"/>
    </row>
    <row r="22" spans="1:5" ht="15">
      <c r="A22" s="6" t="s">
        <v>124</v>
      </c>
      <c r="B22" s="18"/>
      <c r="C22" s="18">
        <f>C20+C21</f>
        <v>0</v>
      </c>
      <c r="D22" s="18"/>
      <c r="E22" s="3"/>
    </row>
    <row r="23" spans="1:5" ht="34.5">
      <c r="A23" s="20" t="s">
        <v>125</v>
      </c>
      <c r="B23" s="14"/>
      <c r="C23" s="14">
        <f>C3*Parametry!B20/100</f>
        <v>0</v>
      </c>
      <c r="D23" s="14"/>
      <c r="E23" s="3"/>
    </row>
    <row r="24" spans="1:5" ht="15">
      <c r="A24" s="7" t="s">
        <v>126</v>
      </c>
      <c r="B24" s="14"/>
      <c r="C24" s="14" t="e">
        <f>Parametry!B23*Parametry!B26*((B17+C17)*Parametry!B25)^Parametry!B24</f>
        <v>#NUM!</v>
      </c>
      <c r="D24" s="14"/>
      <c r="E24" s="3"/>
    </row>
    <row r="25" spans="1:5" ht="15">
      <c r="A25" s="7" t="s">
        <v>13</v>
      </c>
      <c r="B25" s="14"/>
      <c r="C25" s="14"/>
      <c r="D25" s="14"/>
      <c r="E25" s="3"/>
    </row>
    <row r="26" spans="1:5" ht="15">
      <c r="A26" s="4" t="s">
        <v>127</v>
      </c>
      <c r="B26" s="13"/>
      <c r="C26" s="13" t="e">
        <f>B17+C17+C22+C23+C24</f>
        <v>#NUM!</v>
      </c>
      <c r="D26" s="13"/>
      <c r="E26" s="3"/>
    </row>
    <row r="27" spans="1:5" ht="15">
      <c r="A27" s="7" t="s">
        <v>128</v>
      </c>
      <c r="B27" s="14" t="e">
        <f>0+0+B6+C7+C8+C9+C22+C23+C24</f>
        <v>#NUM!</v>
      </c>
      <c r="C27" s="14" t="e">
        <f>B27*Parametry!B29/100</f>
        <v>#NUM!</v>
      </c>
      <c r="D27" s="14"/>
      <c r="E27" s="3"/>
    </row>
    <row r="28" spans="1:5" ht="15">
      <c r="A28" s="7" t="s">
        <v>129</v>
      </c>
      <c r="B28" s="14">
        <f>0+0</f>
        <v>0</v>
      </c>
      <c r="C28" s="14">
        <f>B28*Parametry!B30/100</f>
        <v>0</v>
      </c>
      <c r="D28" s="14"/>
      <c r="E28" s="3"/>
    </row>
    <row r="29" spans="1:5" ht="15">
      <c r="A29" s="4" t="s">
        <v>130</v>
      </c>
      <c r="B29" s="13"/>
      <c r="C29" s="13" t="e">
        <f>C26+C27+C28</f>
        <v>#NUM!</v>
      </c>
      <c r="D29" s="13"/>
      <c r="E29" s="3"/>
    </row>
    <row r="30" spans="1:5" ht="15">
      <c r="A30" s="7" t="s">
        <v>13</v>
      </c>
      <c r="B30" s="14"/>
      <c r="C30" s="14"/>
      <c r="D30" s="14"/>
      <c r="E30" s="3"/>
    </row>
    <row r="31" spans="1:5" ht="15">
      <c r="A31" s="7" t="s">
        <v>131</v>
      </c>
      <c r="B31" s="14"/>
      <c r="C31" s="14" t="e">
        <f>C26*Parametry!B27/100</f>
        <v>#NUM!</v>
      </c>
      <c r="D31" s="14"/>
      <c r="E31" s="3"/>
    </row>
    <row r="32" spans="1:5" ht="15">
      <c r="A32" s="7" t="s">
        <v>131</v>
      </c>
      <c r="B32" s="14"/>
      <c r="C32" s="14" t="e">
        <f>C26*Parametry!B28/100</f>
        <v>#NUM!</v>
      </c>
      <c r="D32" s="14"/>
      <c r="E32" s="3"/>
    </row>
    <row r="33" spans="1:5" ht="36.75">
      <c r="A33" s="6" t="s">
        <v>132</v>
      </c>
      <c r="B33" s="21" t="s">
        <v>48</v>
      </c>
      <c r="C33" s="21" t="s">
        <v>50</v>
      </c>
      <c r="D33" s="22" t="s">
        <v>133</v>
      </c>
      <c r="E33" s="3"/>
    </row>
    <row r="34" spans="1:5" ht="15">
      <c r="A34" s="7" t="s">
        <v>54</v>
      </c>
      <c r="B34" s="14">
        <f>(Rozpočet!F31)</f>
        <v>0</v>
      </c>
      <c r="C34" s="14">
        <f>(Rozpočet!H31)</f>
        <v>0</v>
      </c>
      <c r="D34" s="14">
        <f>(Rozpočet!#REF!)</f>
        <v>0</v>
      </c>
      <c r="E34" s="3"/>
    </row>
    <row r="35" spans="1:5" ht="15">
      <c r="A35" s="7" t="s">
        <v>81</v>
      </c>
      <c r="B35" s="14">
        <f>(Rozpočet!F40)</f>
        <v>0</v>
      </c>
      <c r="C35" s="14">
        <f>(Rozpočet!H40)</f>
        <v>0</v>
      </c>
      <c r="D35" s="14">
        <f>(Rozpočet!#REF!)</f>
        <v>0</v>
      </c>
      <c r="E35" s="3"/>
    </row>
    <row r="36" spans="1:5" ht="15">
      <c r="A36" s="7" t="s">
        <v>90</v>
      </c>
      <c r="B36" s="14">
        <f>(Rozpočet!F48)</f>
        <v>0</v>
      </c>
      <c r="C36" s="14">
        <f>(Rozpočet!H48)</f>
        <v>0</v>
      </c>
      <c r="D36" s="14">
        <f>(Rozpočet!#REF!)</f>
        <v>0</v>
      </c>
      <c r="E36" s="3"/>
    </row>
    <row r="37" spans="1:5" ht="15">
      <c r="A37" s="7" t="s">
        <v>24</v>
      </c>
      <c r="B37" s="14">
        <f>(Rozpočet!F53)</f>
        <v>0</v>
      </c>
      <c r="C37" s="14">
        <f>(Rozpočet!H53)</f>
        <v>0</v>
      </c>
      <c r="D37" s="14">
        <f>(Rozpočet!#REF!)</f>
        <v>0</v>
      </c>
      <c r="E37" s="3"/>
    </row>
    <row r="38" spans="1:5" ht="15">
      <c r="A38" s="7" t="s">
        <v>13</v>
      </c>
      <c r="B38" s="14"/>
      <c r="C38" s="14"/>
      <c r="D38" s="14"/>
      <c r="E38" s="3"/>
    </row>
    <row r="39" spans="1:5" ht="15">
      <c r="A39" s="6" t="s">
        <v>134</v>
      </c>
      <c r="B39" s="21" t="s">
        <v>135</v>
      </c>
      <c r="C39" s="18"/>
      <c r="D39" s="18"/>
      <c r="E39" s="3"/>
    </row>
    <row r="40" spans="1:5" ht="15">
      <c r="A40" s="7" t="s">
        <v>136</v>
      </c>
      <c r="B40" s="23"/>
      <c r="C40" s="14"/>
      <c r="D40" s="14"/>
      <c r="E40" s="3"/>
    </row>
    <row r="41" spans="1:5" ht="15">
      <c r="A41" s="7" t="s">
        <v>137</v>
      </c>
      <c r="B41" s="23"/>
      <c r="C41" s="14"/>
      <c r="D41" s="14"/>
      <c r="E41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5.28125" style="1" bestFit="1" customWidth="1"/>
    <col min="2" max="2" width="70.7109375" style="25" customWidth="1"/>
    <col min="3" max="3" width="3.140625" style="1" bestFit="1" customWidth="1"/>
    <col min="4" max="4" width="4.57421875" style="11" bestFit="1" customWidth="1"/>
    <col min="5" max="5" width="5.8515625" style="11" bestFit="1" customWidth="1"/>
    <col min="6" max="6" width="11.00390625" style="11" bestFit="1" customWidth="1"/>
    <col min="7" max="7" width="5.57421875" style="11" bestFit="1" customWidth="1"/>
    <col min="8" max="8" width="10.7109375" style="11" bestFit="1" customWidth="1"/>
    <col min="9" max="9" width="4.140625" style="11" bestFit="1" customWidth="1"/>
    <col min="10" max="10" width="9.28125" style="11" bestFit="1" customWidth="1"/>
    <col min="13" max="13" width="0" style="10" hidden="1" customWidth="1"/>
  </cols>
  <sheetData>
    <row r="1" spans="1:12" ht="15">
      <c r="A1" s="2" t="s">
        <v>45</v>
      </c>
      <c r="B1" s="9" t="s">
        <v>0</v>
      </c>
      <c r="C1" s="2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2" t="s">
        <v>52</v>
      </c>
      <c r="J1" s="12" t="s">
        <v>53</v>
      </c>
      <c r="K1" s="3"/>
      <c r="L1" s="3"/>
    </row>
    <row r="2" spans="1:12" ht="15">
      <c r="A2" s="4" t="s">
        <v>13</v>
      </c>
      <c r="B2" s="24" t="s">
        <v>54</v>
      </c>
      <c r="C2" s="4" t="s">
        <v>13</v>
      </c>
      <c r="D2" s="13"/>
      <c r="E2" s="13"/>
      <c r="F2" s="13"/>
      <c r="G2" s="13"/>
      <c r="H2" s="13"/>
      <c r="I2" s="13"/>
      <c r="J2" s="13"/>
      <c r="K2" s="3"/>
      <c r="L2" s="3"/>
    </row>
    <row r="3" spans="1:12" ht="23.25">
      <c r="A3" s="7" t="s">
        <v>13</v>
      </c>
      <c r="B3" s="20" t="s">
        <v>55</v>
      </c>
      <c r="C3" s="7" t="s">
        <v>56</v>
      </c>
      <c r="D3" s="14">
        <v>1</v>
      </c>
      <c r="E3" s="14">
        <v>0</v>
      </c>
      <c r="F3" s="14">
        <f>D3*E3</f>
        <v>0</v>
      </c>
      <c r="G3" s="14">
        <v>0</v>
      </c>
      <c r="H3" s="14">
        <f>D3*G3</f>
        <v>0</v>
      </c>
      <c r="I3" s="14">
        <f aca="true" t="shared" si="0" ref="I3:J6">E3+G3</f>
        <v>0</v>
      </c>
      <c r="J3" s="14">
        <f t="shared" si="0"/>
        <v>0</v>
      </c>
      <c r="K3" s="3"/>
      <c r="L3" s="3"/>
    </row>
    <row r="4" spans="1:12" ht="15">
      <c r="A4" s="7" t="s">
        <v>13</v>
      </c>
      <c r="B4" s="20" t="s">
        <v>57</v>
      </c>
      <c r="C4" s="7" t="s">
        <v>58</v>
      </c>
      <c r="D4" s="14">
        <v>1</v>
      </c>
      <c r="E4" s="14">
        <v>0</v>
      </c>
      <c r="F4" s="14">
        <f>D4*E4</f>
        <v>0</v>
      </c>
      <c r="G4" s="14">
        <v>0</v>
      </c>
      <c r="H4" s="14">
        <f>D4*G4</f>
        <v>0</v>
      </c>
      <c r="I4" s="14">
        <f t="shared" si="0"/>
        <v>0</v>
      </c>
      <c r="J4" s="14">
        <f t="shared" si="0"/>
        <v>0</v>
      </c>
      <c r="K4" s="3"/>
      <c r="L4" s="3"/>
    </row>
    <row r="5" spans="1:12" ht="23.25">
      <c r="A5" s="7" t="s">
        <v>13</v>
      </c>
      <c r="B5" s="20" t="s">
        <v>59</v>
      </c>
      <c r="C5" s="7" t="s">
        <v>58</v>
      </c>
      <c r="D5" s="14">
        <v>1</v>
      </c>
      <c r="E5" s="14">
        <v>0</v>
      </c>
      <c r="F5" s="14">
        <f>D5*E5</f>
        <v>0</v>
      </c>
      <c r="G5" s="14">
        <v>0</v>
      </c>
      <c r="H5" s="14">
        <f>D5*G5</f>
        <v>0</v>
      </c>
      <c r="I5" s="14">
        <f t="shared" si="0"/>
        <v>0</v>
      </c>
      <c r="J5" s="14">
        <f t="shared" si="0"/>
        <v>0</v>
      </c>
      <c r="K5" s="3"/>
      <c r="L5" s="3"/>
    </row>
    <row r="6" spans="1:12" ht="15">
      <c r="A6" s="7" t="s">
        <v>13</v>
      </c>
      <c r="B6" s="20" t="s">
        <v>60</v>
      </c>
      <c r="C6" s="7" t="s">
        <v>13</v>
      </c>
      <c r="D6" s="14"/>
      <c r="E6" s="14"/>
      <c r="F6" s="14"/>
      <c r="G6" s="14"/>
      <c r="H6" s="14"/>
      <c r="I6" s="14">
        <f t="shared" si="0"/>
        <v>0</v>
      </c>
      <c r="J6" s="14">
        <f t="shared" si="0"/>
        <v>0</v>
      </c>
      <c r="K6" s="3"/>
      <c r="L6" s="3"/>
    </row>
    <row r="7" spans="1:12" ht="24.75">
      <c r="A7" s="15" t="s">
        <v>13</v>
      </c>
      <c r="B7" s="16" t="s">
        <v>61</v>
      </c>
      <c r="C7" s="15" t="s">
        <v>13</v>
      </c>
      <c r="D7" s="17"/>
      <c r="E7" s="17"/>
      <c r="F7" s="17"/>
      <c r="G7" s="17"/>
      <c r="H7" s="17"/>
      <c r="I7" s="17"/>
      <c r="J7" s="17"/>
      <c r="K7" s="3"/>
      <c r="L7" s="3"/>
    </row>
    <row r="8" spans="1:12" ht="15">
      <c r="A8" s="7" t="s">
        <v>13</v>
      </c>
      <c r="B8" s="20" t="s">
        <v>62</v>
      </c>
      <c r="C8" s="7" t="s">
        <v>63</v>
      </c>
      <c r="D8" s="14">
        <v>4</v>
      </c>
      <c r="E8" s="14">
        <v>0</v>
      </c>
      <c r="F8" s="14">
        <f aca="true" t="shared" si="1" ref="F8:F13">D8*E8</f>
        <v>0</v>
      </c>
      <c r="G8" s="14">
        <v>0</v>
      </c>
      <c r="H8" s="14">
        <f aca="true" t="shared" si="2" ref="H8:H13">D8*G8</f>
        <v>0</v>
      </c>
      <c r="I8" s="14">
        <f aca="true" t="shared" si="3" ref="I8:J14">E8+G8</f>
        <v>0</v>
      </c>
      <c r="J8" s="14">
        <f t="shared" si="3"/>
        <v>0</v>
      </c>
      <c r="K8" s="3"/>
      <c r="L8" s="3"/>
    </row>
    <row r="9" spans="1:12" ht="15">
      <c r="A9" s="7" t="s">
        <v>13</v>
      </c>
      <c r="B9" s="20" t="s">
        <v>64</v>
      </c>
      <c r="C9" s="7" t="s">
        <v>63</v>
      </c>
      <c r="D9" s="14">
        <v>10</v>
      </c>
      <c r="E9" s="14">
        <v>0</v>
      </c>
      <c r="F9" s="14">
        <f t="shared" si="1"/>
        <v>0</v>
      </c>
      <c r="G9" s="14">
        <v>0</v>
      </c>
      <c r="H9" s="14">
        <f t="shared" si="2"/>
        <v>0</v>
      </c>
      <c r="I9" s="14">
        <f t="shared" si="3"/>
        <v>0</v>
      </c>
      <c r="J9" s="14">
        <f t="shared" si="3"/>
        <v>0</v>
      </c>
      <c r="K9" s="3"/>
      <c r="L9" s="3"/>
    </row>
    <row r="10" spans="1:12" ht="15">
      <c r="A10" s="7" t="s">
        <v>13</v>
      </c>
      <c r="B10" s="20" t="s">
        <v>65</v>
      </c>
      <c r="C10" s="7" t="s">
        <v>56</v>
      </c>
      <c r="D10" s="14">
        <v>5</v>
      </c>
      <c r="E10" s="14">
        <v>0</v>
      </c>
      <c r="F10" s="14">
        <f t="shared" si="1"/>
        <v>0</v>
      </c>
      <c r="G10" s="14">
        <v>0</v>
      </c>
      <c r="H10" s="14">
        <f t="shared" si="2"/>
        <v>0</v>
      </c>
      <c r="I10" s="14">
        <f t="shared" si="3"/>
        <v>0</v>
      </c>
      <c r="J10" s="14">
        <f t="shared" si="3"/>
        <v>0</v>
      </c>
      <c r="K10" s="3"/>
      <c r="L10" s="3"/>
    </row>
    <row r="11" spans="1:12" ht="15">
      <c r="A11" s="7" t="s">
        <v>13</v>
      </c>
      <c r="B11" s="20" t="s">
        <v>66</v>
      </c>
      <c r="C11" s="7" t="s">
        <v>56</v>
      </c>
      <c r="D11" s="14">
        <v>3</v>
      </c>
      <c r="E11" s="14">
        <v>0</v>
      </c>
      <c r="F11" s="14">
        <f t="shared" si="1"/>
        <v>0</v>
      </c>
      <c r="G11" s="14">
        <v>0</v>
      </c>
      <c r="H11" s="14">
        <f t="shared" si="2"/>
        <v>0</v>
      </c>
      <c r="I11" s="14">
        <f t="shared" si="3"/>
        <v>0</v>
      </c>
      <c r="J11" s="14">
        <f t="shared" si="3"/>
        <v>0</v>
      </c>
      <c r="K11" s="3"/>
      <c r="L11" s="3"/>
    </row>
    <row r="12" spans="1:12" ht="15">
      <c r="A12" s="7" t="s">
        <v>13</v>
      </c>
      <c r="B12" s="20" t="s">
        <v>67</v>
      </c>
      <c r="C12" s="7" t="s">
        <v>56</v>
      </c>
      <c r="D12" s="14">
        <v>1</v>
      </c>
      <c r="E12" s="14">
        <v>0</v>
      </c>
      <c r="F12" s="14">
        <f t="shared" si="1"/>
        <v>0</v>
      </c>
      <c r="G12" s="14">
        <v>0</v>
      </c>
      <c r="H12" s="14">
        <f t="shared" si="2"/>
        <v>0</v>
      </c>
      <c r="I12" s="14">
        <f t="shared" si="3"/>
        <v>0</v>
      </c>
      <c r="J12" s="14">
        <f t="shared" si="3"/>
        <v>0</v>
      </c>
      <c r="K12" s="3"/>
      <c r="L12" s="3"/>
    </row>
    <row r="13" spans="1:12" ht="15">
      <c r="A13" s="7" t="s">
        <v>13</v>
      </c>
      <c r="B13" s="20" t="s">
        <v>68</v>
      </c>
      <c r="C13" s="7" t="s">
        <v>56</v>
      </c>
      <c r="D13" s="14">
        <v>1</v>
      </c>
      <c r="E13" s="14">
        <v>0</v>
      </c>
      <c r="F13" s="14">
        <f t="shared" si="1"/>
        <v>0</v>
      </c>
      <c r="G13" s="14">
        <v>0</v>
      </c>
      <c r="H13" s="14">
        <f t="shared" si="2"/>
        <v>0</v>
      </c>
      <c r="I13" s="14">
        <f t="shared" si="3"/>
        <v>0</v>
      </c>
      <c r="J13" s="14">
        <f t="shared" si="3"/>
        <v>0</v>
      </c>
      <c r="K13" s="3"/>
      <c r="L13" s="3"/>
    </row>
    <row r="14" spans="1:12" ht="15">
      <c r="A14" s="7" t="s">
        <v>13</v>
      </c>
      <c r="B14" s="20" t="s">
        <v>69</v>
      </c>
      <c r="C14" s="7" t="s">
        <v>13</v>
      </c>
      <c r="D14" s="14"/>
      <c r="E14" s="14"/>
      <c r="F14" s="14"/>
      <c r="G14" s="14"/>
      <c r="H14" s="14"/>
      <c r="I14" s="14">
        <f t="shared" si="3"/>
        <v>0</v>
      </c>
      <c r="J14" s="14">
        <f t="shared" si="3"/>
        <v>0</v>
      </c>
      <c r="K14" s="3"/>
      <c r="L14" s="3"/>
    </row>
    <row r="15" spans="1:12" ht="24.75">
      <c r="A15" s="15" t="s">
        <v>13</v>
      </c>
      <c r="B15" s="16" t="s">
        <v>70</v>
      </c>
      <c r="C15" s="15" t="s">
        <v>13</v>
      </c>
      <c r="D15" s="17"/>
      <c r="E15" s="17"/>
      <c r="F15" s="17"/>
      <c r="G15" s="17"/>
      <c r="H15" s="17"/>
      <c r="I15" s="17"/>
      <c r="J15" s="17"/>
      <c r="K15" s="3"/>
      <c r="L15" s="3"/>
    </row>
    <row r="16" spans="1:12" ht="15">
      <c r="A16" s="7" t="s">
        <v>13</v>
      </c>
      <c r="B16" s="20" t="s">
        <v>64</v>
      </c>
      <c r="C16" s="7" t="s">
        <v>63</v>
      </c>
      <c r="D16" s="14">
        <v>6</v>
      </c>
      <c r="E16" s="14">
        <v>0</v>
      </c>
      <c r="F16" s="14">
        <f>D16*E16</f>
        <v>0</v>
      </c>
      <c r="G16" s="14">
        <v>0</v>
      </c>
      <c r="H16" s="14">
        <f>D16*G16</f>
        <v>0</v>
      </c>
      <c r="I16" s="14">
        <f>E16+G16</f>
        <v>0</v>
      </c>
      <c r="J16" s="14">
        <f>F16+H16</f>
        <v>0</v>
      </c>
      <c r="K16" s="3"/>
      <c r="L16" s="3"/>
    </row>
    <row r="17" spans="1:12" ht="15">
      <c r="A17" s="7" t="s">
        <v>13</v>
      </c>
      <c r="B17" s="20" t="s">
        <v>71</v>
      </c>
      <c r="C17" s="7" t="s">
        <v>56</v>
      </c>
      <c r="D17" s="14">
        <v>1</v>
      </c>
      <c r="E17" s="14">
        <v>0</v>
      </c>
      <c r="F17" s="14">
        <f>D17*E17</f>
        <v>0</v>
      </c>
      <c r="G17" s="14">
        <v>0</v>
      </c>
      <c r="H17" s="14">
        <f>D17*G17</f>
        <v>0</v>
      </c>
      <c r="I17" s="14">
        <f>E17+G17</f>
        <v>0</v>
      </c>
      <c r="J17" s="14">
        <f>F17+H17</f>
        <v>0</v>
      </c>
      <c r="K17" s="3"/>
      <c r="L17" s="3"/>
    </row>
    <row r="18" spans="1:12" ht="24.75">
      <c r="A18" s="15" t="s">
        <v>13</v>
      </c>
      <c r="B18" s="16" t="s">
        <v>61</v>
      </c>
      <c r="C18" s="15" t="s">
        <v>13</v>
      </c>
      <c r="D18" s="17"/>
      <c r="E18" s="17"/>
      <c r="F18" s="17"/>
      <c r="G18" s="17"/>
      <c r="H18" s="17"/>
      <c r="I18" s="17"/>
      <c r="J18" s="17"/>
      <c r="K18" s="3"/>
      <c r="L18" s="3"/>
    </row>
    <row r="19" spans="1:12" ht="15">
      <c r="A19" s="7" t="s">
        <v>13</v>
      </c>
      <c r="B19" s="20" t="s">
        <v>72</v>
      </c>
      <c r="C19" s="7" t="s">
        <v>56</v>
      </c>
      <c r="D19" s="14">
        <v>1</v>
      </c>
      <c r="E19" s="14">
        <v>0</v>
      </c>
      <c r="F19" s="14">
        <f>D19*E19</f>
        <v>0</v>
      </c>
      <c r="G19" s="14">
        <v>0</v>
      </c>
      <c r="H19" s="14">
        <f>D19*G19</f>
        <v>0</v>
      </c>
      <c r="I19" s="14">
        <f>E19+G19</f>
        <v>0</v>
      </c>
      <c r="J19" s="14">
        <f>F19+H19</f>
        <v>0</v>
      </c>
      <c r="K19" s="3"/>
      <c r="L19" s="3"/>
    </row>
    <row r="20" spans="1:12" ht="15">
      <c r="A20" s="7" t="s">
        <v>13</v>
      </c>
      <c r="B20" s="20" t="s">
        <v>73</v>
      </c>
      <c r="C20" s="7" t="s">
        <v>13</v>
      </c>
      <c r="D20" s="14"/>
      <c r="E20" s="14"/>
      <c r="F20" s="14"/>
      <c r="G20" s="14"/>
      <c r="H20" s="14"/>
      <c r="I20" s="14">
        <f>E20+G20</f>
        <v>0</v>
      </c>
      <c r="J20" s="14">
        <f>F20+H20</f>
        <v>0</v>
      </c>
      <c r="K20" s="3"/>
      <c r="L20" s="3"/>
    </row>
    <row r="21" spans="1:12" ht="24.75">
      <c r="A21" s="15" t="s">
        <v>13</v>
      </c>
      <c r="B21" s="16" t="s">
        <v>74</v>
      </c>
      <c r="C21" s="15" t="s">
        <v>13</v>
      </c>
      <c r="D21" s="17"/>
      <c r="E21" s="17"/>
      <c r="F21" s="17"/>
      <c r="G21" s="17"/>
      <c r="H21" s="17"/>
      <c r="I21" s="17"/>
      <c r="J21" s="17"/>
      <c r="K21" s="3"/>
      <c r="L21" s="3"/>
    </row>
    <row r="22" spans="1:12" ht="15">
      <c r="A22" s="7" t="s">
        <v>13</v>
      </c>
      <c r="B22" s="20" t="s">
        <v>75</v>
      </c>
      <c r="C22" s="7" t="s">
        <v>63</v>
      </c>
      <c r="D22" s="14">
        <v>6</v>
      </c>
      <c r="E22" s="14">
        <v>0</v>
      </c>
      <c r="F22" s="14">
        <f>D22*E22</f>
        <v>0</v>
      </c>
      <c r="G22" s="14">
        <v>0</v>
      </c>
      <c r="H22" s="14">
        <f>D22*G22</f>
        <v>0</v>
      </c>
      <c r="I22" s="14">
        <f>E22+G22</f>
        <v>0</v>
      </c>
      <c r="J22" s="14">
        <f>F22+H22</f>
        <v>0</v>
      </c>
      <c r="K22" s="3"/>
      <c r="L22" s="3"/>
    </row>
    <row r="23" spans="1:12" ht="24.75">
      <c r="A23" s="15" t="s">
        <v>13</v>
      </c>
      <c r="B23" s="16" t="s">
        <v>76</v>
      </c>
      <c r="C23" s="15" t="s">
        <v>13</v>
      </c>
      <c r="D23" s="17"/>
      <c r="E23" s="17"/>
      <c r="F23" s="17"/>
      <c r="G23" s="17"/>
      <c r="H23" s="17"/>
      <c r="I23" s="17"/>
      <c r="J23" s="17"/>
      <c r="K23" s="3"/>
      <c r="L23" s="3"/>
    </row>
    <row r="24" spans="1:12" ht="15">
      <c r="A24" s="7" t="s">
        <v>13</v>
      </c>
      <c r="B24" s="20" t="s">
        <v>77</v>
      </c>
      <c r="C24" s="7" t="s">
        <v>56</v>
      </c>
      <c r="D24" s="14">
        <v>1</v>
      </c>
      <c r="E24" s="14">
        <v>0</v>
      </c>
      <c r="F24" s="14">
        <f>D24*E24</f>
        <v>0</v>
      </c>
      <c r="G24" s="14">
        <v>0</v>
      </c>
      <c r="H24" s="14">
        <f>D24*G24</f>
        <v>0</v>
      </c>
      <c r="I24" s="14">
        <f>E24+G24</f>
        <v>0</v>
      </c>
      <c r="J24" s="14">
        <f>F24+H24</f>
        <v>0</v>
      </c>
      <c r="K24" s="3"/>
      <c r="L24" s="3"/>
    </row>
    <row r="25" spans="1:12" ht="15">
      <c r="A25" s="7" t="s">
        <v>13</v>
      </c>
      <c r="B25" s="20" t="s">
        <v>78</v>
      </c>
      <c r="C25" s="7" t="s">
        <v>13</v>
      </c>
      <c r="D25" s="14"/>
      <c r="E25" s="14"/>
      <c r="F25" s="14"/>
      <c r="G25" s="14"/>
      <c r="H25" s="14"/>
      <c r="I25" s="14">
        <f>E25+G25</f>
        <v>0</v>
      </c>
      <c r="J25" s="14">
        <f>F25+H25</f>
        <v>0</v>
      </c>
      <c r="K25" s="3"/>
      <c r="L25" s="3"/>
    </row>
    <row r="26" spans="1:12" ht="24.75">
      <c r="A26" s="15" t="s">
        <v>13</v>
      </c>
      <c r="B26" s="16" t="s">
        <v>74</v>
      </c>
      <c r="C26" s="15" t="s">
        <v>13</v>
      </c>
      <c r="D26" s="17"/>
      <c r="E26" s="17"/>
      <c r="F26" s="17"/>
      <c r="G26" s="17"/>
      <c r="H26" s="17"/>
      <c r="I26" s="17"/>
      <c r="J26" s="17"/>
      <c r="K26" s="3"/>
      <c r="L26" s="3"/>
    </row>
    <row r="27" spans="1:12" ht="15">
      <c r="A27" s="7" t="s">
        <v>13</v>
      </c>
      <c r="B27" s="20" t="s">
        <v>75</v>
      </c>
      <c r="C27" s="7" t="s">
        <v>63</v>
      </c>
      <c r="D27" s="14">
        <v>6</v>
      </c>
      <c r="E27" s="14">
        <v>0</v>
      </c>
      <c r="F27" s="14">
        <f>D27*E27</f>
        <v>0</v>
      </c>
      <c r="G27" s="14">
        <v>0</v>
      </c>
      <c r="H27" s="14">
        <f>D27*G27</f>
        <v>0</v>
      </c>
      <c r="I27" s="14">
        <f>E27+G27</f>
        <v>0</v>
      </c>
      <c r="J27" s="14">
        <f>F27+H27</f>
        <v>0</v>
      </c>
      <c r="K27" s="3"/>
      <c r="L27" s="3"/>
    </row>
    <row r="28" spans="1:12" ht="24.75">
      <c r="A28" s="15" t="s">
        <v>13</v>
      </c>
      <c r="B28" s="16" t="s">
        <v>76</v>
      </c>
      <c r="C28" s="15" t="s">
        <v>13</v>
      </c>
      <c r="D28" s="17"/>
      <c r="E28" s="17"/>
      <c r="F28" s="17"/>
      <c r="G28" s="17"/>
      <c r="H28" s="17"/>
      <c r="I28" s="17"/>
      <c r="J28" s="17"/>
      <c r="K28" s="3"/>
      <c r="L28" s="3"/>
    </row>
    <row r="29" spans="1:12" ht="15">
      <c r="A29" s="7" t="s">
        <v>13</v>
      </c>
      <c r="B29" s="20" t="s">
        <v>77</v>
      </c>
      <c r="C29" s="7" t="s">
        <v>56</v>
      </c>
      <c r="D29" s="14">
        <v>1</v>
      </c>
      <c r="E29" s="14">
        <v>0</v>
      </c>
      <c r="F29" s="14">
        <f>D29*E29</f>
        <v>0</v>
      </c>
      <c r="G29" s="14">
        <v>0</v>
      </c>
      <c r="H29" s="14">
        <f>D29*G29</f>
        <v>0</v>
      </c>
      <c r="I29" s="14">
        <f>E29+G29</f>
        <v>0</v>
      </c>
      <c r="J29" s="14">
        <f>F29+H29</f>
        <v>0</v>
      </c>
      <c r="K29" s="3"/>
      <c r="L29" s="3"/>
    </row>
    <row r="30" spans="1:12" ht="15">
      <c r="A30" s="7" t="s">
        <v>13</v>
      </c>
      <c r="B30" s="20" t="s">
        <v>79</v>
      </c>
      <c r="C30" s="7" t="s">
        <v>58</v>
      </c>
      <c r="D30" s="14">
        <v>1</v>
      </c>
      <c r="E30" s="14">
        <v>0</v>
      </c>
      <c r="F30" s="14">
        <f>D30*E30</f>
        <v>0</v>
      </c>
      <c r="G30" s="14">
        <v>0</v>
      </c>
      <c r="H30" s="14">
        <f>D30*G30</f>
        <v>0</v>
      </c>
      <c r="I30" s="14">
        <f>E30+G30</f>
        <v>0</v>
      </c>
      <c r="J30" s="14">
        <f>F30+H30</f>
        <v>0</v>
      </c>
      <c r="K30" s="3"/>
      <c r="L30" s="3"/>
    </row>
    <row r="31" spans="1:12" ht="15">
      <c r="A31" s="4" t="s">
        <v>13</v>
      </c>
      <c r="B31" s="24" t="s">
        <v>80</v>
      </c>
      <c r="C31" s="4" t="s">
        <v>13</v>
      </c>
      <c r="D31" s="13"/>
      <c r="E31" s="13"/>
      <c r="F31" s="13">
        <f>SUM(F3:F30)</f>
        <v>0</v>
      </c>
      <c r="G31" s="13"/>
      <c r="H31" s="13">
        <f>SUM(H3:H30)</f>
        <v>0</v>
      </c>
      <c r="I31" s="13"/>
      <c r="J31" s="13">
        <f>SUM(J3:J30)</f>
        <v>0</v>
      </c>
      <c r="K31" s="3"/>
      <c r="L31" s="3"/>
    </row>
    <row r="32" spans="1:12" ht="15">
      <c r="A32" s="4" t="s">
        <v>13</v>
      </c>
      <c r="B32" s="24" t="s">
        <v>81</v>
      </c>
      <c r="C32" s="4" t="s">
        <v>13</v>
      </c>
      <c r="D32" s="13"/>
      <c r="E32" s="13"/>
      <c r="F32" s="13"/>
      <c r="G32" s="13"/>
      <c r="H32" s="13"/>
      <c r="I32" s="13"/>
      <c r="J32" s="13"/>
      <c r="K32" s="3"/>
      <c r="L32" s="3"/>
    </row>
    <row r="33" spans="1:12" ht="15">
      <c r="A33" s="7" t="s">
        <v>13</v>
      </c>
      <c r="B33" s="20" t="s">
        <v>82</v>
      </c>
      <c r="C33" s="7" t="s">
        <v>63</v>
      </c>
      <c r="D33" s="14">
        <v>80</v>
      </c>
      <c r="E33" s="14">
        <v>0</v>
      </c>
      <c r="F33" s="14">
        <f aca="true" t="shared" si="4" ref="F33:F39">D33*E33</f>
        <v>0</v>
      </c>
      <c r="G33" s="14">
        <v>0</v>
      </c>
      <c r="H33" s="14">
        <f aca="true" t="shared" si="5" ref="H33:H39">D33*G33</f>
        <v>0</v>
      </c>
      <c r="I33" s="14">
        <f aca="true" t="shared" si="6" ref="I33:J39">E33+G33</f>
        <v>0</v>
      </c>
      <c r="J33" s="14">
        <f t="shared" si="6"/>
        <v>0</v>
      </c>
      <c r="K33" s="3"/>
      <c r="L33" s="3"/>
    </row>
    <row r="34" spans="1:12" ht="15">
      <c r="A34" s="7" t="s">
        <v>13</v>
      </c>
      <c r="B34" s="20" t="s">
        <v>83</v>
      </c>
      <c r="C34" s="7" t="s">
        <v>58</v>
      </c>
      <c r="D34" s="14">
        <v>4</v>
      </c>
      <c r="E34" s="14">
        <v>0</v>
      </c>
      <c r="F34" s="14">
        <f t="shared" si="4"/>
        <v>0</v>
      </c>
      <c r="G34" s="14">
        <v>0</v>
      </c>
      <c r="H34" s="14">
        <f t="shared" si="5"/>
        <v>0</v>
      </c>
      <c r="I34" s="14">
        <f t="shared" si="6"/>
        <v>0</v>
      </c>
      <c r="J34" s="14">
        <f t="shared" si="6"/>
        <v>0</v>
      </c>
      <c r="K34" s="3"/>
      <c r="L34" s="3"/>
    </row>
    <row r="35" spans="1:12" ht="15">
      <c r="A35" s="7" t="s">
        <v>13</v>
      </c>
      <c r="B35" s="20" t="s">
        <v>84</v>
      </c>
      <c r="C35" s="7" t="s">
        <v>58</v>
      </c>
      <c r="D35" s="14">
        <v>2</v>
      </c>
      <c r="E35" s="14">
        <v>0</v>
      </c>
      <c r="F35" s="14">
        <f t="shared" si="4"/>
        <v>0</v>
      </c>
      <c r="G35" s="14">
        <v>0</v>
      </c>
      <c r="H35" s="14">
        <f t="shared" si="5"/>
        <v>0</v>
      </c>
      <c r="I35" s="14">
        <f t="shared" si="6"/>
        <v>0</v>
      </c>
      <c r="J35" s="14">
        <f t="shared" si="6"/>
        <v>0</v>
      </c>
      <c r="K35" s="3"/>
      <c r="L35" s="3"/>
    </row>
    <row r="36" spans="1:12" ht="15">
      <c r="A36" s="7" t="s">
        <v>13</v>
      </c>
      <c r="B36" s="20" t="s">
        <v>85</v>
      </c>
      <c r="C36" s="7" t="s">
        <v>58</v>
      </c>
      <c r="D36" s="14">
        <v>4</v>
      </c>
      <c r="E36" s="14">
        <v>0</v>
      </c>
      <c r="F36" s="14">
        <f t="shared" si="4"/>
        <v>0</v>
      </c>
      <c r="G36" s="14">
        <v>0</v>
      </c>
      <c r="H36" s="14">
        <f t="shared" si="5"/>
        <v>0</v>
      </c>
      <c r="I36" s="14">
        <f t="shared" si="6"/>
        <v>0</v>
      </c>
      <c r="J36" s="14">
        <f t="shared" si="6"/>
        <v>0</v>
      </c>
      <c r="K36" s="3"/>
      <c r="L36" s="3"/>
    </row>
    <row r="37" spans="1:12" ht="15">
      <c r="A37" s="7" t="s">
        <v>13</v>
      </c>
      <c r="B37" s="20" t="s">
        <v>86</v>
      </c>
      <c r="C37" s="7" t="s">
        <v>58</v>
      </c>
      <c r="D37" s="14">
        <v>2</v>
      </c>
      <c r="E37" s="14">
        <v>0</v>
      </c>
      <c r="F37" s="14">
        <f t="shared" si="4"/>
        <v>0</v>
      </c>
      <c r="G37" s="14">
        <v>0</v>
      </c>
      <c r="H37" s="14">
        <f t="shared" si="5"/>
        <v>0</v>
      </c>
      <c r="I37" s="14">
        <f t="shared" si="6"/>
        <v>0</v>
      </c>
      <c r="J37" s="14">
        <f t="shared" si="6"/>
        <v>0</v>
      </c>
      <c r="K37" s="3"/>
      <c r="L37" s="3"/>
    </row>
    <row r="38" spans="1:12" ht="15">
      <c r="A38" s="7" t="s">
        <v>13</v>
      </c>
      <c r="B38" s="20" t="s">
        <v>87</v>
      </c>
      <c r="C38" s="7" t="s">
        <v>58</v>
      </c>
      <c r="D38" s="14">
        <v>4</v>
      </c>
      <c r="E38" s="14">
        <v>0</v>
      </c>
      <c r="F38" s="14">
        <f t="shared" si="4"/>
        <v>0</v>
      </c>
      <c r="G38" s="14">
        <v>0</v>
      </c>
      <c r="H38" s="14">
        <f t="shared" si="5"/>
        <v>0</v>
      </c>
      <c r="I38" s="14">
        <f t="shared" si="6"/>
        <v>0</v>
      </c>
      <c r="J38" s="14">
        <f t="shared" si="6"/>
        <v>0</v>
      </c>
      <c r="K38" s="3"/>
      <c r="L38" s="3"/>
    </row>
    <row r="39" spans="1:12" ht="15">
      <c r="A39" s="7" t="s">
        <v>13</v>
      </c>
      <c r="B39" s="20" t="s">
        <v>88</v>
      </c>
      <c r="C39" s="7" t="s">
        <v>63</v>
      </c>
      <c r="D39" s="14">
        <v>80</v>
      </c>
      <c r="E39" s="14">
        <v>0</v>
      </c>
      <c r="F39" s="14">
        <f t="shared" si="4"/>
        <v>0</v>
      </c>
      <c r="G39" s="14">
        <v>0</v>
      </c>
      <c r="H39" s="14">
        <f t="shared" si="5"/>
        <v>0</v>
      </c>
      <c r="I39" s="14">
        <f t="shared" si="6"/>
        <v>0</v>
      </c>
      <c r="J39" s="14">
        <f t="shared" si="6"/>
        <v>0</v>
      </c>
      <c r="K39" s="3"/>
      <c r="L39" s="3"/>
    </row>
    <row r="40" spans="1:12" ht="15">
      <c r="A40" s="4" t="s">
        <v>13</v>
      </c>
      <c r="B40" s="24" t="s">
        <v>89</v>
      </c>
      <c r="C40" s="4" t="s">
        <v>13</v>
      </c>
      <c r="D40" s="13"/>
      <c r="E40" s="13"/>
      <c r="F40" s="13">
        <f>SUM(F33:F39)</f>
        <v>0</v>
      </c>
      <c r="G40" s="13"/>
      <c r="H40" s="13">
        <f>SUM(H33:H39)</f>
        <v>0</v>
      </c>
      <c r="I40" s="13"/>
      <c r="J40" s="13">
        <f>SUM(J33:J39)</f>
        <v>0</v>
      </c>
      <c r="K40" s="3"/>
      <c r="L40" s="3"/>
    </row>
    <row r="41" spans="1:12" ht="15">
      <c r="A41" s="4" t="s">
        <v>13</v>
      </c>
      <c r="B41" s="24" t="s">
        <v>90</v>
      </c>
      <c r="C41" s="4" t="s">
        <v>13</v>
      </c>
      <c r="D41" s="13"/>
      <c r="E41" s="13"/>
      <c r="F41" s="13"/>
      <c r="G41" s="13"/>
      <c r="H41" s="13"/>
      <c r="I41" s="13"/>
      <c r="J41" s="13"/>
      <c r="K41" s="3"/>
      <c r="L41" s="3"/>
    </row>
    <row r="42" spans="1:12" ht="15">
      <c r="A42" s="7" t="s">
        <v>13</v>
      </c>
      <c r="B42" s="20" t="s">
        <v>91</v>
      </c>
      <c r="C42" s="7" t="s">
        <v>58</v>
      </c>
      <c r="D42" s="14">
        <v>1</v>
      </c>
      <c r="E42" s="14">
        <v>0</v>
      </c>
      <c r="F42" s="14">
        <f aca="true" t="shared" si="7" ref="F42:F47">D42*E42</f>
        <v>0</v>
      </c>
      <c r="G42" s="14">
        <v>0</v>
      </c>
      <c r="H42" s="14">
        <f aca="true" t="shared" si="8" ref="H42:H47">D42*G42</f>
        <v>0</v>
      </c>
      <c r="I42" s="14">
        <f aca="true" t="shared" si="9" ref="I42:J47">E42+G42</f>
        <v>0</v>
      </c>
      <c r="J42" s="14">
        <f t="shared" si="9"/>
        <v>0</v>
      </c>
      <c r="K42" s="3"/>
      <c r="L42" s="3"/>
    </row>
    <row r="43" spans="1:12" ht="15">
      <c r="A43" s="7" t="s">
        <v>13</v>
      </c>
      <c r="B43" s="20" t="s">
        <v>92</v>
      </c>
      <c r="C43" s="7" t="s">
        <v>58</v>
      </c>
      <c r="D43" s="14">
        <v>1</v>
      </c>
      <c r="E43" s="14">
        <v>0</v>
      </c>
      <c r="F43" s="14">
        <f t="shared" si="7"/>
        <v>0</v>
      </c>
      <c r="G43" s="14">
        <v>0</v>
      </c>
      <c r="H43" s="14">
        <f t="shared" si="8"/>
        <v>0</v>
      </c>
      <c r="I43" s="14">
        <f t="shared" si="9"/>
        <v>0</v>
      </c>
      <c r="J43" s="14">
        <f t="shared" si="9"/>
        <v>0</v>
      </c>
      <c r="K43" s="3"/>
      <c r="L43" s="3"/>
    </row>
    <row r="44" spans="1:12" ht="15">
      <c r="A44" s="7" t="s">
        <v>13</v>
      </c>
      <c r="B44" s="20" t="s">
        <v>93</v>
      </c>
      <c r="C44" s="7" t="s">
        <v>58</v>
      </c>
      <c r="D44" s="14">
        <v>1</v>
      </c>
      <c r="E44" s="14">
        <v>0</v>
      </c>
      <c r="F44" s="14">
        <f t="shared" si="7"/>
        <v>0</v>
      </c>
      <c r="G44" s="14">
        <v>0</v>
      </c>
      <c r="H44" s="14">
        <f t="shared" si="8"/>
        <v>0</v>
      </c>
      <c r="I44" s="14">
        <f t="shared" si="9"/>
        <v>0</v>
      </c>
      <c r="J44" s="14">
        <f t="shared" si="9"/>
        <v>0</v>
      </c>
      <c r="K44" s="3"/>
      <c r="L44" s="3"/>
    </row>
    <row r="45" spans="1:12" ht="15">
      <c r="A45" s="7" t="s">
        <v>13</v>
      </c>
      <c r="B45" s="20" t="s">
        <v>94</v>
      </c>
      <c r="C45" s="7" t="s">
        <v>95</v>
      </c>
      <c r="D45" s="14">
        <v>6</v>
      </c>
      <c r="E45" s="14">
        <v>0</v>
      </c>
      <c r="F45" s="14">
        <f t="shared" si="7"/>
        <v>0</v>
      </c>
      <c r="G45" s="14">
        <v>0</v>
      </c>
      <c r="H45" s="14">
        <f t="shared" si="8"/>
        <v>0</v>
      </c>
      <c r="I45" s="14">
        <f t="shared" si="9"/>
        <v>0</v>
      </c>
      <c r="J45" s="14">
        <f t="shared" si="9"/>
        <v>0</v>
      </c>
      <c r="K45" s="3"/>
      <c r="L45" s="3"/>
    </row>
    <row r="46" spans="1:12" ht="15">
      <c r="A46" s="7" t="s">
        <v>13</v>
      </c>
      <c r="B46" s="20" t="s">
        <v>96</v>
      </c>
      <c r="C46" s="7" t="s">
        <v>58</v>
      </c>
      <c r="D46" s="14">
        <v>1</v>
      </c>
      <c r="E46" s="14">
        <v>0</v>
      </c>
      <c r="F46" s="14">
        <f t="shared" si="7"/>
        <v>0</v>
      </c>
      <c r="G46" s="14">
        <v>0</v>
      </c>
      <c r="H46" s="14">
        <f t="shared" si="8"/>
        <v>0</v>
      </c>
      <c r="I46" s="14">
        <f t="shared" si="9"/>
        <v>0</v>
      </c>
      <c r="J46" s="14">
        <f t="shared" si="9"/>
        <v>0</v>
      </c>
      <c r="K46" s="3"/>
      <c r="L46" s="3"/>
    </row>
    <row r="47" spans="1:12" ht="15">
      <c r="A47" s="7" t="s">
        <v>13</v>
      </c>
      <c r="B47" s="20" t="s">
        <v>97</v>
      </c>
      <c r="C47" s="7" t="s">
        <v>58</v>
      </c>
      <c r="D47" s="14">
        <v>1</v>
      </c>
      <c r="E47" s="14">
        <v>0</v>
      </c>
      <c r="F47" s="14">
        <f t="shared" si="7"/>
        <v>0</v>
      </c>
      <c r="G47" s="14">
        <v>0</v>
      </c>
      <c r="H47" s="14">
        <f t="shared" si="8"/>
        <v>0</v>
      </c>
      <c r="I47" s="14">
        <f t="shared" si="9"/>
        <v>0</v>
      </c>
      <c r="J47" s="14">
        <f t="shared" si="9"/>
        <v>0</v>
      </c>
      <c r="K47" s="3"/>
      <c r="L47" s="3"/>
    </row>
    <row r="48" spans="1:12" ht="15">
      <c r="A48" s="4" t="s">
        <v>13</v>
      </c>
      <c r="B48" s="24" t="s">
        <v>98</v>
      </c>
      <c r="C48" s="4" t="s">
        <v>13</v>
      </c>
      <c r="D48" s="13"/>
      <c r="E48" s="13"/>
      <c r="F48" s="13">
        <f>SUM(F42:F47)</f>
        <v>0</v>
      </c>
      <c r="G48" s="13"/>
      <c r="H48" s="13">
        <f>SUM(H42:H47)</f>
        <v>0</v>
      </c>
      <c r="I48" s="13"/>
      <c r="J48" s="13">
        <f>SUM(J42:J47)</f>
        <v>0</v>
      </c>
      <c r="K48" s="3"/>
      <c r="L48" s="3"/>
    </row>
    <row r="49" spans="1:12" ht="15">
      <c r="A49" s="4" t="s">
        <v>13</v>
      </c>
      <c r="B49" s="24" t="s">
        <v>24</v>
      </c>
      <c r="C49" s="4" t="s">
        <v>13</v>
      </c>
      <c r="D49" s="13"/>
      <c r="E49" s="13"/>
      <c r="F49" s="13"/>
      <c r="G49" s="13"/>
      <c r="H49" s="13"/>
      <c r="I49" s="13"/>
      <c r="J49" s="13"/>
      <c r="K49" s="3"/>
      <c r="L49" s="3"/>
    </row>
    <row r="50" spans="1:12" ht="23.25">
      <c r="A50" s="7" t="s">
        <v>13</v>
      </c>
      <c r="B50" s="20" t="s">
        <v>99</v>
      </c>
      <c r="C50" s="7" t="s">
        <v>13</v>
      </c>
      <c r="D50" s="14"/>
      <c r="E50" s="14"/>
      <c r="F50" s="14"/>
      <c r="G50" s="14"/>
      <c r="H50" s="14"/>
      <c r="I50" s="14">
        <f aca="true" t="shared" si="10" ref="I50:J52">E50+G50</f>
        <v>0</v>
      </c>
      <c r="J50" s="14">
        <f t="shared" si="10"/>
        <v>0</v>
      </c>
      <c r="K50" s="3"/>
      <c r="L50" s="3"/>
    </row>
    <row r="51" spans="1:12" ht="15">
      <c r="A51" s="7" t="s">
        <v>13</v>
      </c>
      <c r="B51" s="20" t="s">
        <v>100</v>
      </c>
      <c r="C51" s="7" t="s">
        <v>13</v>
      </c>
      <c r="D51" s="14"/>
      <c r="E51" s="14"/>
      <c r="F51" s="14"/>
      <c r="G51" s="14"/>
      <c r="H51" s="14"/>
      <c r="I51" s="14">
        <f t="shared" si="10"/>
        <v>0</v>
      </c>
      <c r="J51" s="14">
        <f t="shared" si="10"/>
        <v>0</v>
      </c>
      <c r="K51" s="3"/>
      <c r="L51" s="3"/>
    </row>
    <row r="52" spans="1:12" ht="15">
      <c r="A52" s="7" t="s">
        <v>13</v>
      </c>
      <c r="B52" s="20" t="s">
        <v>101</v>
      </c>
      <c r="C52" s="7" t="s">
        <v>13</v>
      </c>
      <c r="D52" s="14"/>
      <c r="E52" s="14"/>
      <c r="F52" s="14"/>
      <c r="G52" s="14"/>
      <c r="H52" s="14"/>
      <c r="I52" s="14">
        <f t="shared" si="10"/>
        <v>0</v>
      </c>
      <c r="J52" s="14">
        <f t="shared" si="10"/>
        <v>0</v>
      </c>
      <c r="K52" s="3"/>
      <c r="L52" s="3"/>
    </row>
    <row r="53" spans="1:12" ht="15">
      <c r="A53" s="4" t="s">
        <v>13</v>
      </c>
      <c r="B53" s="24" t="s">
        <v>102</v>
      </c>
      <c r="C53" s="4" t="s">
        <v>13</v>
      </c>
      <c r="D53" s="13"/>
      <c r="E53" s="13"/>
      <c r="F53" s="13">
        <f>SUM(F50:F52)</f>
        <v>0</v>
      </c>
      <c r="G53" s="13"/>
      <c r="H53" s="13">
        <f>SUM(H50:H52)</f>
        <v>0</v>
      </c>
      <c r="I53" s="13"/>
      <c r="J53" s="13">
        <f>SUM(J50:J52)</f>
        <v>0</v>
      </c>
      <c r="K53" s="3"/>
      <c r="L53" s="3"/>
    </row>
    <row r="54" spans="1:12" ht="15">
      <c r="A54" s="7" t="s">
        <v>13</v>
      </c>
      <c r="B54" s="20" t="s">
        <v>13</v>
      </c>
      <c r="C54" s="7" t="s">
        <v>13</v>
      </c>
      <c r="D54" s="14"/>
      <c r="E54" s="14"/>
      <c r="F54" s="14"/>
      <c r="G54" s="14"/>
      <c r="H54" s="14"/>
      <c r="I54" s="14">
        <f>E54+G54</f>
        <v>0</v>
      </c>
      <c r="J54" s="14">
        <f>F54+H54</f>
        <v>0</v>
      </c>
      <c r="K54" s="3"/>
      <c r="L54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1" bestFit="1" customWidth="1"/>
    <col min="2" max="2" width="54.7109375" style="1" bestFit="1" customWidth="1"/>
    <col min="4" max="4" width="0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4.7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18</v>
      </c>
      <c r="C10" s="3"/>
    </row>
    <row r="11" spans="1:3" ht="15">
      <c r="A11" s="2" t="s">
        <v>19</v>
      </c>
      <c r="B11" s="6" t="s">
        <v>20</v>
      </c>
      <c r="C11" s="3"/>
    </row>
    <row r="12" spans="1:3" ht="15">
      <c r="A12" s="2" t="s">
        <v>21</v>
      </c>
      <c r="B12" s="6" t="s">
        <v>22</v>
      </c>
      <c r="C12" s="3"/>
    </row>
    <row r="13" spans="1:3" ht="15">
      <c r="A13" s="2" t="s">
        <v>23</v>
      </c>
      <c r="B13" s="6" t="s">
        <v>13</v>
      </c>
      <c r="C13" s="3"/>
    </row>
    <row r="14" spans="1:3" ht="15">
      <c r="A14" s="2" t="s">
        <v>24</v>
      </c>
      <c r="B14" s="6" t="s">
        <v>25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26</v>
      </c>
      <c r="B16" s="8" t="s">
        <v>27</v>
      </c>
      <c r="C16" s="3"/>
    </row>
    <row r="17" spans="1:3" ht="15">
      <c r="A17" s="2" t="s">
        <v>28</v>
      </c>
      <c r="B17" s="8" t="s">
        <v>27</v>
      </c>
      <c r="C17" s="3"/>
    </row>
    <row r="18" spans="1:3" ht="15">
      <c r="A18" s="2" t="s">
        <v>29</v>
      </c>
      <c r="B18" s="8" t="s">
        <v>27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27</v>
      </c>
      <c r="C20" s="3"/>
    </row>
    <row r="21" spans="1:3" ht="15">
      <c r="A21" s="2" t="s">
        <v>32</v>
      </c>
      <c r="B21" s="8" t="s">
        <v>27</v>
      </c>
      <c r="C21" s="3"/>
    </row>
    <row r="22" spans="1:3" ht="15">
      <c r="A22" s="2" t="s">
        <v>33</v>
      </c>
      <c r="B22" s="8" t="s">
        <v>27</v>
      </c>
      <c r="C22" s="3"/>
    </row>
    <row r="23" spans="1:3" ht="15">
      <c r="A23" s="2" t="s">
        <v>34</v>
      </c>
      <c r="B23" s="8" t="s">
        <v>27</v>
      </c>
      <c r="C23" s="3"/>
    </row>
    <row r="24" spans="1:3" ht="15">
      <c r="A24" s="2" t="s">
        <v>35</v>
      </c>
      <c r="B24" s="8" t="s">
        <v>36</v>
      </c>
      <c r="C24" s="3"/>
    </row>
    <row r="25" spans="1:3" ht="15">
      <c r="A25" s="2" t="s">
        <v>37</v>
      </c>
      <c r="B25" s="8" t="s">
        <v>27</v>
      </c>
      <c r="C25" s="3"/>
    </row>
    <row r="26" spans="1:3" ht="15">
      <c r="A26" s="2" t="s">
        <v>38</v>
      </c>
      <c r="B26" s="8" t="s">
        <v>27</v>
      </c>
      <c r="C26" s="3"/>
    </row>
    <row r="27" spans="1:3" ht="15">
      <c r="A27" s="2" t="s">
        <v>39</v>
      </c>
      <c r="B27" s="8" t="s">
        <v>27</v>
      </c>
      <c r="C27" s="3"/>
    </row>
    <row r="28" spans="1:3" ht="15">
      <c r="A28" s="2" t="s">
        <v>40</v>
      </c>
      <c r="B28" s="8" t="s">
        <v>27</v>
      </c>
      <c r="C28" s="3"/>
    </row>
    <row r="29" spans="1:3" ht="34.5">
      <c r="A29" s="9" t="s">
        <v>41</v>
      </c>
      <c r="B29" s="8" t="s">
        <v>42</v>
      </c>
      <c r="C29" s="3"/>
    </row>
    <row r="30" spans="1:3" ht="15">
      <c r="A30" s="2" t="s">
        <v>43</v>
      </c>
      <c r="B30" s="8" t="s">
        <v>44</v>
      </c>
      <c r="C30" s="3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Mirda</dc:creator>
  <cp:keywords/>
  <dc:description/>
  <cp:lastModifiedBy>Reichl Roman</cp:lastModifiedBy>
  <cp:lastPrinted>2018-02-20T09:14:49Z</cp:lastPrinted>
  <dcterms:created xsi:type="dcterms:W3CDTF">2018-02-01T10:53:26Z</dcterms:created>
  <dcterms:modified xsi:type="dcterms:W3CDTF">2018-03-02T09:29:47Z</dcterms:modified>
  <cp:category/>
  <cp:version/>
  <cp:contentType/>
  <cp:contentStatus/>
</cp:coreProperties>
</file>